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AL43" i="1"/>
  <c r="AM43" s="1"/>
  <c r="AN43" s="1"/>
  <c r="AL44"/>
  <c r="AM44" s="1"/>
  <c r="AN44" s="1"/>
  <c r="AL42"/>
  <c r="AM42" s="1"/>
  <c r="AN42" s="1"/>
  <c r="AL41"/>
  <c r="AM41" s="1"/>
  <c r="AN41" s="1"/>
  <c r="AL40"/>
  <c r="AM40" s="1"/>
  <c r="AN40" s="1"/>
  <c r="AL39"/>
  <c r="AM39" s="1"/>
  <c r="AN39" s="1"/>
  <c r="AL38"/>
  <c r="AM38" s="1"/>
  <c r="AN38" s="1"/>
  <c r="AL37"/>
  <c r="AM37" s="1"/>
  <c r="AN37" s="1"/>
  <c r="AL36"/>
  <c r="AM36" s="1"/>
  <c r="AN36" s="1"/>
  <c r="AL35"/>
  <c r="AM35" s="1"/>
  <c r="AN35" s="1"/>
  <c r="AL34"/>
  <c r="AM34" s="1"/>
  <c r="AN34" s="1"/>
  <c r="AL33"/>
  <c r="AM33" s="1"/>
  <c r="AN33" s="1"/>
  <c r="AL32"/>
  <c r="AM32" s="1"/>
  <c r="AN32" s="1"/>
  <c r="AL31"/>
  <c r="AM31" s="1"/>
  <c r="AC19"/>
  <c r="AL45" l="1"/>
  <c r="AM45"/>
  <c r="AN31"/>
  <c r="AN45" s="1"/>
  <c r="AD19" s="1"/>
</calcChain>
</file>

<file path=xl/sharedStrings.xml><?xml version="1.0" encoding="utf-8"?>
<sst xmlns="http://schemas.openxmlformats.org/spreadsheetml/2006/main" count="77" uniqueCount="62">
  <si>
    <t>Утверждаю</t>
  </si>
  <si>
    <t>Руководитель учреждения</t>
  </si>
  <si>
    <t>Исимова Б.А.</t>
  </si>
  <si>
    <t>"_______" ____________________ 20      г.</t>
  </si>
  <si>
    <t>Форма по ОКУД 0504202</t>
  </si>
  <si>
    <t>МЕНЮ-ТРЕБОВАНИЕ НА ВЫДАЧУ ПРОДУКТОВ ПИТАНИЯ</t>
  </si>
  <si>
    <t>Учреждение</t>
  </si>
  <si>
    <t>МКОУ " Яблонская ООШ"</t>
  </si>
  <si>
    <t>Структурное подразделение</t>
  </si>
  <si>
    <t>Материально ответственное лицо</t>
  </si>
  <si>
    <t>Коды категорий довольствующихся (группы)</t>
  </si>
  <si>
    <t>Плановая стоимость одного дня, руб</t>
  </si>
  <si>
    <t>Количество довольствующихся по плановой стоимости одного дня</t>
  </si>
  <si>
    <t>Плановая стоимость на всех довольствующихся, руб</t>
  </si>
  <si>
    <t>Фактическая стоимость, руб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</si>
  <si>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</si>
  <si>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</si>
  <si>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</si>
  <si>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</si>
  <si>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</si>
  <si>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</si>
  <si>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 xml:space="preserve">Количество продуктов питания, подлежащих закладке </t>
  </si>
  <si>
    <t>Расход продуктов питания (количество)</t>
  </si>
  <si>
    <t>наименование</t>
  </si>
  <si>
    <t>Цена</t>
  </si>
  <si>
    <t>Завтрак</t>
  </si>
  <si>
    <t xml:space="preserve">Завтрак </t>
  </si>
  <si>
    <t>Полдник</t>
  </si>
  <si>
    <t>операция</t>
  </si>
  <si>
    <t>чай</t>
  </si>
  <si>
    <t>на одного ребенка</t>
  </si>
  <si>
    <t xml:space="preserve">на всех детей </t>
  </si>
  <si>
    <t>Сумма</t>
  </si>
  <si>
    <t>Количество порций</t>
  </si>
  <si>
    <t>Выход - вес порции</t>
  </si>
  <si>
    <t>макароны</t>
  </si>
  <si>
    <t>кг</t>
  </si>
  <si>
    <t xml:space="preserve">Молоко </t>
  </si>
  <si>
    <t>масло сливочное</t>
  </si>
  <si>
    <t>сахар</t>
  </si>
  <si>
    <t xml:space="preserve">хлеб пшеничный </t>
  </si>
  <si>
    <t>сыр</t>
  </si>
  <si>
    <t xml:space="preserve">лук </t>
  </si>
  <si>
    <t>томат</t>
  </si>
  <si>
    <t>Итого</t>
  </si>
  <si>
    <t xml:space="preserve">Бухгалтер </t>
  </si>
  <si>
    <t>____________</t>
  </si>
  <si>
    <t>______________________________</t>
  </si>
  <si>
    <t>Повар</t>
  </si>
  <si>
    <t>_____________</t>
  </si>
  <si>
    <t>Кладовщик</t>
  </si>
  <si>
    <t>школа</t>
  </si>
  <si>
    <t>Хамзаева Э.Д.</t>
  </si>
  <si>
    <t>горячее питание</t>
  </si>
  <si>
    <t>соль</t>
  </si>
  <si>
    <t>Кенесариева Э.Д.</t>
  </si>
  <si>
    <t>Хамзаева Э,Д,</t>
  </si>
  <si>
    <t xml:space="preserve">хлеб </t>
  </si>
  <si>
    <t>масло растит</t>
  </si>
  <si>
    <t>капуста квашеная</t>
  </si>
  <si>
    <t>макароны отварные с курицей отварной</t>
  </si>
  <si>
    <t>курица</t>
  </si>
</sst>
</file>

<file path=xl/styles.xml><?xml version="1.0" encoding="utf-8"?>
<styleSheet xmlns="http://schemas.openxmlformats.org/spreadsheetml/2006/main">
  <numFmts count="5">
    <numFmt numFmtId="164" formatCode="00000000"/>
    <numFmt numFmtId="165" formatCode="0000000"/>
    <numFmt numFmtId="166" formatCode="0.0"/>
    <numFmt numFmtId="167" formatCode="0.000"/>
    <numFmt numFmtId="168" formatCode="0.0000"/>
  </numFmts>
  <fonts count="11">
    <font>
      <sz val="11"/>
      <name val="Calibri"/>
      <charset val="1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1"/>
    </font>
    <font>
      <sz val="8"/>
      <name val="Arial CYR"/>
      <charset val="1"/>
    </font>
    <font>
      <b/>
      <sz val="8"/>
      <name val="Arial CYR"/>
      <charset val="204"/>
    </font>
    <font>
      <sz val="12"/>
      <name val="Arial"/>
      <family val="2"/>
      <charset val="204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wrapText="1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1" fontId="8" fillId="2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/>
    </xf>
    <xf numFmtId="2" fontId="1" fillId="0" borderId="1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/>
    <xf numFmtId="0" fontId="1" fillId="0" borderId="22" xfId="0" applyNumberFormat="1" applyFont="1" applyFill="1" applyBorder="1" applyAlignment="1" applyProtection="1"/>
    <xf numFmtId="0" fontId="1" fillId="0" borderId="23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>
      <alignment horizontal="left"/>
    </xf>
    <xf numFmtId="1" fontId="1" fillId="0" borderId="19" xfId="0" applyNumberFormat="1" applyFont="1" applyFill="1" applyBorder="1" applyAlignment="1" applyProtection="1">
      <alignment horizontal="center"/>
    </xf>
    <xf numFmtId="1" fontId="1" fillId="0" borderId="18" xfId="0" applyNumberFormat="1" applyFont="1" applyFill="1" applyBorder="1" applyAlignment="1" applyProtection="1">
      <alignment horizontal="center"/>
    </xf>
    <xf numFmtId="1" fontId="1" fillId="0" borderId="17" xfId="0" applyNumberFormat="1" applyFont="1" applyFill="1" applyBorder="1" applyAlignment="1" applyProtection="1">
      <alignment horizontal="center"/>
    </xf>
    <xf numFmtId="1" fontId="1" fillId="0" borderId="16" xfId="0" applyNumberFormat="1" applyFont="1" applyFill="1" applyBorder="1" applyAlignment="1" applyProtection="1">
      <alignment horizontal="center"/>
    </xf>
    <xf numFmtId="1" fontId="1" fillId="0" borderId="20" xfId="0" applyNumberFormat="1" applyFont="1" applyFill="1" applyBorder="1" applyAlignment="1" applyProtection="1">
      <alignment horizontal="center"/>
    </xf>
    <xf numFmtId="1" fontId="1" fillId="0" borderId="15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left"/>
    </xf>
    <xf numFmtId="2" fontId="9" fillId="0" borderId="21" xfId="0" applyNumberFormat="1" applyFont="1" applyFill="1" applyBorder="1" applyAlignment="1" applyProtection="1">
      <alignment horizontal="left"/>
    </xf>
    <xf numFmtId="166" fontId="1" fillId="0" borderId="22" xfId="0" applyNumberFormat="1" applyFont="1" applyFill="1" applyBorder="1" applyAlignment="1" applyProtection="1"/>
    <xf numFmtId="166" fontId="1" fillId="0" borderId="15" xfId="0" applyNumberFormat="1" applyFont="1" applyFill="1" applyBorder="1" applyAlignment="1" applyProtection="1">
      <alignment horizontal="center"/>
    </xf>
    <xf numFmtId="2" fontId="1" fillId="0" borderId="19" xfId="0" applyNumberFormat="1" applyFont="1" applyFill="1" applyBorder="1" applyAlignment="1" applyProtection="1">
      <alignment horizontal="center"/>
    </xf>
    <xf numFmtId="167" fontId="1" fillId="0" borderId="15" xfId="0" applyNumberFormat="1" applyFont="1" applyFill="1" applyBorder="1" applyAlignment="1" applyProtection="1">
      <alignment horizontal="center"/>
    </xf>
    <xf numFmtId="2" fontId="1" fillId="0" borderId="15" xfId="0" applyNumberFormat="1" applyFont="1" applyFill="1" applyBorder="1" applyAlignment="1" applyProtection="1">
      <alignment horizontal="center"/>
    </xf>
    <xf numFmtId="2" fontId="9" fillId="0" borderId="15" xfId="0" applyNumberFormat="1" applyFont="1" applyFill="1" applyBorder="1" applyAlignment="1" applyProtection="1">
      <alignment horizontal="left"/>
    </xf>
    <xf numFmtId="0" fontId="1" fillId="0" borderId="24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center"/>
    </xf>
    <xf numFmtId="2" fontId="7" fillId="0" borderId="20" xfId="0" applyNumberFormat="1" applyFont="1" applyFill="1" applyBorder="1" applyAlignment="1" applyProtection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</xf>
    <xf numFmtId="2" fontId="1" fillId="0" borderId="21" xfId="0" applyNumberFormat="1" applyFont="1" applyFill="1" applyBorder="1" applyAlignment="1" applyProtection="1">
      <alignment horizontal="center" vertical="top" wrapText="1"/>
    </xf>
    <xf numFmtId="167" fontId="1" fillId="0" borderId="15" xfId="0" applyNumberFormat="1" applyFont="1" applyFill="1" applyBorder="1" applyAlignment="1" applyProtection="1">
      <alignment horizontal="center"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167" fontId="7" fillId="0" borderId="15" xfId="0" applyNumberFormat="1" applyFont="1" applyFill="1" applyBorder="1" applyAlignment="1" applyProtection="1">
      <alignment horizontal="center" vertical="top"/>
    </xf>
    <xf numFmtId="168" fontId="1" fillId="0" borderId="15" xfId="0" applyNumberFormat="1" applyFont="1" applyFill="1" applyBorder="1" applyAlignment="1" applyProtection="1">
      <alignment horizontal="center" vertical="top"/>
    </xf>
    <xf numFmtId="167" fontId="1" fillId="0" borderId="15" xfId="0" applyNumberFormat="1" applyFont="1" applyFill="1" applyBorder="1" applyAlignment="1" applyProtection="1">
      <alignment vertical="top"/>
    </xf>
    <xf numFmtId="167" fontId="1" fillId="0" borderId="0" xfId="0" applyNumberFormat="1" applyFont="1" applyFill="1" applyBorder="1" applyAlignment="1" applyProtection="1">
      <alignment horizontal="left" vertical="top"/>
    </xf>
    <xf numFmtId="167" fontId="1" fillId="0" borderId="15" xfId="0" applyNumberFormat="1" applyFont="1" applyFill="1" applyBorder="1" applyAlignment="1" applyProtection="1"/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20" xfId="0" applyNumberFormat="1" applyFont="1" applyFill="1" applyBorder="1" applyAlignment="1" applyProtection="1">
      <alignment horizontal="center" vertical="top" wrapText="1"/>
    </xf>
    <xf numFmtId="2" fontId="1" fillId="3" borderId="20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20" xfId="0" applyNumberFormat="1" applyFont="1" applyFill="1" applyBorder="1" applyAlignment="1" applyProtection="1">
      <alignment horizontal="center" vertical="top" wrapText="1"/>
    </xf>
    <xf numFmtId="167" fontId="10" fillId="0" borderId="15" xfId="0" applyNumberFormat="1" applyFont="1" applyFill="1" applyBorder="1" applyAlignment="1" applyProtection="1">
      <alignment horizontal="left" vertical="top"/>
    </xf>
    <xf numFmtId="2" fontId="1" fillId="0" borderId="15" xfId="0" applyNumberFormat="1" applyFont="1" applyFill="1" applyBorder="1" applyAlignment="1" applyProtection="1"/>
    <xf numFmtId="2" fontId="1" fillId="0" borderId="15" xfId="0" applyNumberFormat="1" applyFont="1" applyFill="1" applyBorder="1" applyAlignment="1" applyProtection="1">
      <alignment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0" fontId="1" fillId="0" borderId="2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2" xfId="0" applyNumberFormat="1" applyFont="1" applyFill="1" applyBorder="1" applyAlignment="1" applyProtection="1"/>
    <xf numFmtId="0" fontId="1" fillId="0" borderId="44" xfId="0" applyNumberFormat="1" applyFont="1" applyFill="1" applyBorder="1" applyAlignment="1" applyProtection="1"/>
    <xf numFmtId="0" fontId="1" fillId="0" borderId="44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>
      <alignment vertical="center"/>
    </xf>
    <xf numFmtId="0" fontId="1" fillId="0" borderId="30" xfId="0" applyNumberFormat="1" applyFont="1" applyFill="1" applyBorder="1" applyAlignment="1" applyProtection="1">
      <alignment horizontal="left"/>
    </xf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2" xfId="0" applyNumberFormat="1" applyFont="1" applyFill="1" applyBorder="1" applyAlignment="1" applyProtection="1"/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41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top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3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14" fontId="6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/>
    <xf numFmtId="0" fontId="7" fillId="0" borderId="16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2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/>
    </xf>
    <xf numFmtId="167" fontId="1" fillId="0" borderId="20" xfId="0" applyNumberFormat="1" applyFont="1" applyFill="1" applyBorder="1" applyAlignment="1" applyProtection="1">
      <alignment horizontal="left" vertical="top" wrapText="1"/>
    </xf>
    <xf numFmtId="167" fontId="1" fillId="0" borderId="17" xfId="0" applyNumberFormat="1" applyFont="1" applyFill="1" applyBorder="1" applyAlignment="1" applyProtection="1">
      <alignment horizontal="left" vertical="top" wrapText="1"/>
    </xf>
    <xf numFmtId="167" fontId="1" fillId="0" borderId="16" xfId="0" applyNumberFormat="1" applyFont="1" applyFill="1" applyBorder="1" applyAlignment="1" applyProtection="1">
      <alignment horizontal="left" vertical="top" wrapText="1"/>
    </xf>
    <xf numFmtId="167" fontId="1" fillId="3" borderId="19" xfId="0" applyNumberFormat="1" applyFont="1" applyFill="1" applyBorder="1" applyAlignment="1" applyProtection="1">
      <alignment horizontal="left" vertical="top" wrapText="1"/>
    </xf>
    <xf numFmtId="167" fontId="1" fillId="3" borderId="22" xfId="0" applyNumberFormat="1" applyFont="1" applyFill="1" applyBorder="1" applyAlignment="1" applyProtection="1">
      <alignment horizontal="left" vertical="top" wrapText="1"/>
    </xf>
    <xf numFmtId="167" fontId="1" fillId="3" borderId="23" xfId="0" applyNumberFormat="1" applyFont="1" applyFill="1" applyBorder="1" applyAlignment="1" applyProtection="1">
      <alignment horizontal="left" vertical="top" wrapText="1"/>
    </xf>
    <xf numFmtId="167" fontId="7" fillId="0" borderId="20" xfId="0" applyNumberFormat="1" applyFont="1" applyFill="1" applyBorder="1" applyAlignment="1" applyProtection="1">
      <alignment horizontal="left" vertical="top" wrapText="1"/>
    </xf>
    <xf numFmtId="167" fontId="1" fillId="3" borderId="20" xfId="0" applyNumberFormat="1" applyFont="1" applyFill="1" applyBorder="1" applyAlignment="1" applyProtection="1">
      <alignment horizontal="left" vertical="top" wrapText="1"/>
    </xf>
    <xf numFmtId="167" fontId="1" fillId="3" borderId="17" xfId="0" applyNumberFormat="1" applyFont="1" applyFill="1" applyBorder="1" applyAlignment="1" applyProtection="1">
      <alignment horizontal="left" vertical="top" wrapText="1"/>
    </xf>
    <xf numFmtId="167" fontId="1" fillId="3" borderId="16" xfId="0" applyNumberFormat="1" applyFont="1" applyFill="1" applyBorder="1" applyAlignment="1" applyProtection="1">
      <alignment horizontal="left" vertical="top" wrapText="1"/>
    </xf>
    <xf numFmtId="167" fontId="7" fillId="3" borderId="20" xfId="0" applyNumberFormat="1" applyFont="1" applyFill="1" applyBorder="1" applyAlignment="1" applyProtection="1">
      <alignment horizontal="left" vertical="top" wrapText="1"/>
    </xf>
    <xf numFmtId="167" fontId="7" fillId="3" borderId="19" xfId="0" applyNumberFormat="1" applyFont="1" applyFill="1" applyBorder="1" applyAlignment="1" applyProtection="1">
      <alignment horizontal="left" vertical="top" wrapText="1"/>
    </xf>
    <xf numFmtId="0" fontId="1" fillId="0" borderId="20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1" fillId="0" borderId="16" xfId="0" applyNumberFormat="1" applyFont="1" applyFill="1" applyBorder="1" applyAlignment="1" applyProtection="1">
      <alignment horizontal="left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/>
    <xf numFmtId="1" fontId="1" fillId="0" borderId="19" xfId="0" applyNumberFormat="1" applyFont="1" applyFill="1" applyBorder="1" applyAlignment="1" applyProtection="1">
      <alignment horizontal="center"/>
    </xf>
    <xf numFmtId="0" fontId="1" fillId="0" borderId="19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vertical="center" wrapText="1"/>
    </xf>
    <xf numFmtId="1" fontId="1" fillId="0" borderId="17" xfId="0" applyNumberFormat="1" applyFont="1" applyFill="1" applyBorder="1" applyAlignment="1" applyProtection="1">
      <alignment vertical="center" wrapText="1"/>
    </xf>
    <xf numFmtId="1" fontId="1" fillId="0" borderId="21" xfId="0" applyNumberFormat="1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S48"/>
  <sheetViews>
    <sheetView tabSelected="1" zoomScale="70" zoomScaleNormal="70" workbookViewId="0">
      <selection activeCell="AG17" sqref="AG17"/>
    </sheetView>
  </sheetViews>
  <sheetFormatPr defaultColWidth="9.109375" defaultRowHeight="14.25" customHeight="1"/>
  <cols>
    <col min="1" max="1" width="8.88671875" style="2" customWidth="1"/>
    <col min="2" max="2" width="2.33203125" style="2" customWidth="1"/>
    <col min="3" max="3" width="5.109375" style="2" customWidth="1"/>
    <col min="4" max="4" width="0.44140625" style="2" customWidth="1"/>
    <col min="5" max="5" width="1" style="2" customWidth="1"/>
    <col min="6" max="6" width="1.33203125" style="2" customWidth="1"/>
    <col min="7" max="7" width="8" style="2" customWidth="1"/>
    <col min="8" max="10" width="1" style="2" hidden="1" customWidth="1"/>
    <col min="11" max="11" width="4.6640625" style="2" customWidth="1"/>
    <col min="12" max="12" width="0.109375" style="2" customWidth="1"/>
    <col min="13" max="13" width="7.109375" style="2" customWidth="1"/>
    <col min="14" max="14" width="7.5546875" style="2" customWidth="1"/>
    <col min="15" max="15" width="12.6640625" style="2" customWidth="1"/>
    <col min="16" max="28" width="1.33203125" style="2" hidden="1" customWidth="1"/>
    <col min="29" max="29" width="11" style="2" customWidth="1"/>
    <col min="30" max="30" width="11.109375" style="2" customWidth="1"/>
    <col min="31" max="31" width="15.88671875" style="2" customWidth="1"/>
    <col min="32" max="32" width="13.88671875" style="2" customWidth="1"/>
    <col min="33" max="33" width="13.5546875" style="2" customWidth="1"/>
    <col min="34" max="34" width="12.88671875" style="2" customWidth="1"/>
    <col min="35" max="35" width="13" style="2" customWidth="1"/>
    <col min="36" max="36" width="13.109375" style="2" customWidth="1"/>
    <col min="37" max="37" width="19" style="2" customWidth="1"/>
    <col min="38" max="38" width="22.109375" style="2" customWidth="1"/>
    <col min="39" max="39" width="17.5546875" style="3" customWidth="1"/>
    <col min="40" max="40" width="14.77734375" style="1" customWidth="1"/>
    <col min="41" max="16384" width="9.109375" style="1"/>
  </cols>
  <sheetData>
    <row r="1" spans="1:45" ht="12" customHeight="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5" ht="11.25" customHeight="1">
      <c r="A2" s="2" t="s">
        <v>1</v>
      </c>
      <c r="B2" s="1"/>
      <c r="C2" s="1"/>
      <c r="D2" s="1"/>
      <c r="E2" s="1"/>
      <c r="F2" s="1"/>
      <c r="G2" s="1"/>
      <c r="H2" s="126"/>
      <c r="I2" s="126"/>
      <c r="J2" s="126"/>
      <c r="K2" s="126"/>
      <c r="L2" s="126"/>
      <c r="M2" s="126"/>
      <c r="N2" s="1"/>
      <c r="O2" s="126" t="s">
        <v>2</v>
      </c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"/>
      <c r="AF2" s="1"/>
      <c r="AG2" s="1"/>
      <c r="AH2" s="1"/>
      <c r="AI2" s="1"/>
      <c r="AJ2" s="1"/>
      <c r="AK2" s="1"/>
      <c r="AL2" s="1"/>
      <c r="AM2" s="1"/>
    </row>
    <row r="3" spans="1:45" s="2" customFormat="1" ht="9" customHeight="1">
      <c r="H3" s="127"/>
      <c r="I3" s="127"/>
      <c r="J3" s="127"/>
      <c r="K3" s="127"/>
      <c r="L3" s="127"/>
      <c r="M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M3" s="3"/>
    </row>
    <row r="4" spans="1:45" s="2" customFormat="1" ht="5.25" customHeight="1">
      <c r="AM4" s="3"/>
    </row>
    <row r="5" spans="1:45" ht="11.25" customHeight="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5" s="2" customFormat="1" ht="4.5" customHeight="1">
      <c r="AM6" s="3"/>
    </row>
    <row r="7" spans="1:45" ht="11.25" customHeight="1">
      <c r="A7" s="1"/>
      <c r="B7" s="1"/>
      <c r="C7" s="1"/>
      <c r="D7" s="1"/>
      <c r="E7" s="1"/>
      <c r="F7" s="1"/>
      <c r="G7" s="1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6"/>
      <c r="AG7" s="1"/>
      <c r="AH7" s="1"/>
      <c r="AI7" s="1"/>
      <c r="AJ7" s="1"/>
      <c r="AK7" s="1"/>
      <c r="AL7" s="2" t="s">
        <v>4</v>
      </c>
      <c r="AM7" s="1"/>
    </row>
    <row r="8" spans="1:45" s="2" customFormat="1" ht="18" customHeight="1">
      <c r="AD8" s="7" t="s">
        <v>5</v>
      </c>
      <c r="AE8" s="7"/>
      <c r="AF8" s="7"/>
      <c r="AG8" s="7"/>
      <c r="AH8" s="7"/>
      <c r="AM8" s="3"/>
    </row>
    <row r="9" spans="1:45" ht="1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8"/>
      <c r="AE9" s="132">
        <v>44518</v>
      </c>
      <c r="AF9" s="133"/>
      <c r="AG9" s="8"/>
      <c r="AH9" s="8"/>
      <c r="AI9" s="1"/>
      <c r="AJ9" s="1"/>
      <c r="AK9" s="1"/>
      <c r="AL9" s="1"/>
      <c r="AM9" s="9"/>
    </row>
    <row r="10" spans="1:45" ht="1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0"/>
      <c r="AF10" s="11"/>
      <c r="AG10" s="1"/>
      <c r="AH10" s="1"/>
      <c r="AI10" s="1"/>
      <c r="AJ10" s="1"/>
      <c r="AK10" s="1"/>
      <c r="AL10" s="1"/>
      <c r="AM10" s="9"/>
    </row>
    <row r="11" spans="1:45" ht="0.6" customHeight="1">
      <c r="A11" s="1"/>
      <c r="B11" s="1"/>
      <c r="C11" s="1"/>
      <c r="D11" s="1"/>
      <c r="E11" s="1"/>
      <c r="F11" s="131"/>
      <c r="G11" s="131"/>
      <c r="H11" s="131"/>
      <c r="I11" s="129"/>
      <c r="J11" s="129"/>
      <c r="K11" s="129"/>
      <c r="L11" s="129"/>
      <c r="M11" s="129"/>
      <c r="N11" s="129"/>
      <c r="O11" s="12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  <c r="AF11" s="13"/>
      <c r="AG11" s="1"/>
      <c r="AH11" s="1"/>
      <c r="AI11" s="1"/>
      <c r="AJ11" s="1"/>
      <c r="AK11" s="1"/>
      <c r="AL11" s="1"/>
      <c r="AM11" s="9"/>
    </row>
    <row r="12" spans="1:45" ht="15" customHeight="1">
      <c r="A12" s="129" t="s">
        <v>6</v>
      </c>
      <c r="B12" s="129"/>
      <c r="C12" s="129"/>
      <c r="D12" s="129"/>
      <c r="E12" s="129"/>
      <c r="F12" s="130" t="s">
        <v>7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2"/>
      <c r="AF12" s="14"/>
      <c r="AG12" s="1"/>
      <c r="AH12" s="1"/>
      <c r="AI12" s="1"/>
      <c r="AJ12" s="1"/>
      <c r="AK12" s="1"/>
      <c r="AL12" s="1"/>
      <c r="AM12" s="9"/>
    </row>
    <row r="13" spans="1:45" ht="12" customHeight="1">
      <c r="A13" s="129" t="s">
        <v>8</v>
      </c>
      <c r="B13" s="129"/>
      <c r="C13" s="129"/>
      <c r="D13" s="129"/>
      <c r="E13" s="129"/>
      <c r="F13" s="129"/>
      <c r="G13" s="129"/>
      <c r="H13" s="129"/>
      <c r="I13" s="130" t="s">
        <v>51</v>
      </c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5"/>
      <c r="AF13" s="13"/>
      <c r="AG13" s="1"/>
      <c r="AH13" s="1"/>
      <c r="AI13" s="1"/>
      <c r="AJ13" s="1"/>
      <c r="AK13" s="1"/>
      <c r="AL13" s="1"/>
      <c r="AM13" s="9"/>
    </row>
    <row r="14" spans="1:45" ht="12" customHeight="1">
      <c r="A14" s="129" t="s">
        <v>9</v>
      </c>
      <c r="B14" s="129"/>
      <c r="C14" s="129"/>
      <c r="D14" s="129"/>
      <c r="E14" s="129"/>
      <c r="F14" s="129"/>
      <c r="G14" s="129"/>
      <c r="H14" s="129"/>
      <c r="I14" s="130" t="s">
        <v>52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5"/>
      <c r="AF14" s="13"/>
      <c r="AG14" s="1"/>
      <c r="AH14" s="1"/>
      <c r="AI14" s="1"/>
      <c r="AJ14" s="1"/>
      <c r="AK14" s="1"/>
      <c r="AL14" s="1"/>
      <c r="AM14" s="9"/>
    </row>
    <row r="16" spans="1:45" ht="27.75" customHeight="1">
      <c r="A16" s="107" t="s">
        <v>10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 t="s">
        <v>11</v>
      </c>
      <c r="N16" s="120"/>
      <c r="O16" s="107" t="s">
        <v>12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39" t="s">
        <v>13</v>
      </c>
      <c r="AD16" s="107" t="s">
        <v>14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43.5" customHeight="1">
      <c r="A17" s="107" t="s">
        <v>15</v>
      </c>
      <c r="B17" s="107"/>
      <c r="C17" s="107"/>
      <c r="D17" s="107" t="s">
        <v>16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20"/>
      <c r="O17" s="10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39"/>
      <c r="AD17" s="10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2" customHeight="1">
      <c r="A18" s="128">
        <v>1</v>
      </c>
      <c r="B18" s="128"/>
      <c r="C18" s="128"/>
      <c r="D18" s="128">
        <v>2</v>
      </c>
      <c r="E18" s="128"/>
      <c r="F18" s="128"/>
      <c r="G18" s="128"/>
      <c r="H18" s="128"/>
      <c r="I18" s="128"/>
      <c r="J18" s="128"/>
      <c r="K18" s="128"/>
      <c r="L18" s="128"/>
      <c r="M18" s="128">
        <v>3</v>
      </c>
      <c r="N18" s="140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0"/>
      <c r="AF18" s="21"/>
      <c r="AG18" s="1"/>
      <c r="AH18" s="1"/>
      <c r="AI18" s="1"/>
      <c r="AJ18" s="1"/>
      <c r="AK18" s="1"/>
      <c r="AL18" s="1"/>
      <c r="AM18" s="9"/>
    </row>
    <row r="19" spans="1:45" ht="12" customHeight="1">
      <c r="A19" s="99" t="s">
        <v>53</v>
      </c>
      <c r="B19" s="99"/>
      <c r="C19" s="99"/>
      <c r="D19" s="22"/>
      <c r="E19" s="23"/>
      <c r="F19" s="23"/>
      <c r="G19" s="23"/>
      <c r="H19" s="23"/>
      <c r="I19" s="23"/>
      <c r="J19" s="23"/>
      <c r="K19" s="23"/>
      <c r="L19" s="24"/>
      <c r="M19" s="137">
        <v>64.27</v>
      </c>
      <c r="N19" s="138"/>
      <c r="O19" s="25">
        <v>28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>
        <f>SUM(M19*O19)</f>
        <v>1799.56</v>
      </c>
      <c r="AD19" s="27">
        <f>SUM(AN45)</f>
        <v>846.58</v>
      </c>
      <c r="AE19" s="28"/>
      <c r="AF19" s="29"/>
      <c r="AG19" s="1"/>
      <c r="AH19" s="1"/>
      <c r="AI19" s="1"/>
      <c r="AJ19" s="1"/>
      <c r="AK19" s="1"/>
      <c r="AL19" s="1"/>
      <c r="AM19" s="1"/>
    </row>
    <row r="20" spans="1:45" ht="11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 t="s">
        <v>17</v>
      </c>
      <c r="O20" s="1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10"/>
      <c r="AG20" s="1"/>
      <c r="AH20" s="1"/>
      <c r="AI20" s="1"/>
      <c r="AJ20" s="1"/>
      <c r="AK20" s="1"/>
      <c r="AL20" s="1"/>
      <c r="AM20" s="1"/>
    </row>
    <row r="21" spans="1:45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5" ht="12" customHeight="1" thickBot="1">
      <c r="A22" s="116" t="s">
        <v>18</v>
      </c>
      <c r="B22" s="117"/>
      <c r="C22" s="117"/>
      <c r="D22" s="117"/>
      <c r="E22" s="117"/>
      <c r="F22" s="117"/>
      <c r="G22" s="117"/>
      <c r="H22" s="117"/>
      <c r="I22" s="117"/>
      <c r="J22" s="118"/>
      <c r="K22" s="100" t="s">
        <v>19</v>
      </c>
      <c r="L22" s="31" t="s">
        <v>20</v>
      </c>
      <c r="M22" s="122" t="s">
        <v>21</v>
      </c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143" t="s">
        <v>22</v>
      </c>
      <c r="AM22" s="113"/>
      <c r="AN22" s="32"/>
    </row>
    <row r="23" spans="1:45" ht="11.25" customHeight="1" thickBot="1">
      <c r="A23" s="103" t="s">
        <v>23</v>
      </c>
      <c r="B23" s="104"/>
      <c r="C23" s="104"/>
      <c r="D23" s="104"/>
      <c r="E23" s="104"/>
      <c r="F23" s="119"/>
      <c r="G23" s="103" t="s">
        <v>24</v>
      </c>
      <c r="H23" s="104"/>
      <c r="I23" s="104"/>
      <c r="J23" s="105"/>
      <c r="K23" s="101"/>
      <c r="L23" s="31" t="s">
        <v>25</v>
      </c>
      <c r="M23" s="147" t="s">
        <v>26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8"/>
      <c r="AJ23" s="143" t="s">
        <v>27</v>
      </c>
      <c r="AK23" s="113"/>
      <c r="AL23" s="114"/>
      <c r="AM23" s="115"/>
      <c r="AN23" s="35"/>
    </row>
    <row r="24" spans="1:45" ht="12" customHeight="1" thickBot="1">
      <c r="A24" s="106"/>
      <c r="B24" s="107"/>
      <c r="C24" s="107"/>
      <c r="D24" s="107"/>
      <c r="E24" s="107"/>
      <c r="F24" s="120"/>
      <c r="G24" s="106"/>
      <c r="H24" s="107"/>
      <c r="I24" s="107"/>
      <c r="J24" s="108"/>
      <c r="K24" s="101"/>
      <c r="L24" s="36"/>
      <c r="M24" s="97"/>
      <c r="N24" s="97"/>
      <c r="O24" s="98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93"/>
      <c r="AD24" s="94"/>
      <c r="AE24" s="96"/>
      <c r="AF24" s="96"/>
      <c r="AG24" s="96"/>
      <c r="AH24" s="96"/>
      <c r="AI24" s="95"/>
      <c r="AJ24" s="114"/>
      <c r="AK24" s="115"/>
      <c r="AL24" s="144" t="s">
        <v>28</v>
      </c>
      <c r="AM24" s="145"/>
      <c r="AN24" s="35"/>
    </row>
    <row r="25" spans="1:45" ht="60.75" customHeight="1">
      <c r="A25" s="106"/>
      <c r="B25" s="107"/>
      <c r="C25" s="107"/>
      <c r="D25" s="107"/>
      <c r="E25" s="107"/>
      <c r="F25" s="120"/>
      <c r="G25" s="106"/>
      <c r="H25" s="107"/>
      <c r="I25" s="107"/>
      <c r="J25" s="108"/>
      <c r="K25" s="101"/>
      <c r="L25" s="112" t="s">
        <v>60</v>
      </c>
      <c r="M25" s="113"/>
      <c r="N25" s="112" t="s">
        <v>29</v>
      </c>
      <c r="O25" s="135" t="s">
        <v>57</v>
      </c>
      <c r="P25" s="37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38"/>
      <c r="AC25" s="124"/>
      <c r="AD25" s="124" t="s">
        <v>59</v>
      </c>
      <c r="AE25" s="146"/>
      <c r="AF25" s="146"/>
      <c r="AG25" s="146"/>
      <c r="AH25" s="146"/>
      <c r="AI25" s="146"/>
      <c r="AJ25" s="146"/>
      <c r="AK25" s="146"/>
      <c r="AL25" s="135" t="s">
        <v>30</v>
      </c>
      <c r="AM25" s="141" t="s">
        <v>31</v>
      </c>
      <c r="AN25" s="134" t="s">
        <v>32</v>
      </c>
    </row>
    <row r="26" spans="1:45" ht="60.75" customHeight="1">
      <c r="A26" s="109"/>
      <c r="B26" s="110"/>
      <c r="C26" s="110"/>
      <c r="D26" s="110"/>
      <c r="E26" s="110"/>
      <c r="F26" s="121"/>
      <c r="G26" s="109"/>
      <c r="H26" s="110"/>
      <c r="I26" s="110"/>
      <c r="J26" s="111"/>
      <c r="K26" s="102"/>
      <c r="L26" s="114"/>
      <c r="M26" s="115"/>
      <c r="N26" s="114"/>
      <c r="O26" s="136"/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125"/>
      <c r="AD26" s="125"/>
      <c r="AE26" s="125"/>
      <c r="AF26" s="125"/>
      <c r="AG26" s="125"/>
      <c r="AH26" s="125"/>
      <c r="AI26" s="125"/>
      <c r="AJ26" s="125"/>
      <c r="AK26" s="125"/>
      <c r="AL26" s="136"/>
      <c r="AM26" s="142"/>
      <c r="AN26" s="125"/>
    </row>
    <row r="27" spans="1:45" ht="12" customHeight="1">
      <c r="A27" s="169">
        <v>1</v>
      </c>
      <c r="B27" s="170"/>
      <c r="C27" s="170"/>
      <c r="D27" s="170"/>
      <c r="E27" s="170"/>
      <c r="F27" s="171"/>
      <c r="G27" s="172">
        <v>2</v>
      </c>
      <c r="H27" s="173"/>
      <c r="I27" s="173"/>
      <c r="J27" s="174"/>
      <c r="K27" s="42">
        <v>3</v>
      </c>
      <c r="L27" s="164">
        <v>4</v>
      </c>
      <c r="M27" s="165"/>
      <c r="N27" s="43">
        <v>5</v>
      </c>
      <c r="O27" s="44">
        <v>6</v>
      </c>
      <c r="P27" s="4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3"/>
      <c r="AC27" s="46">
        <v>7</v>
      </c>
      <c r="AD27" s="47">
        <v>8</v>
      </c>
      <c r="AE27" s="45"/>
      <c r="AF27" s="47"/>
      <c r="AG27" s="47"/>
      <c r="AH27" s="42"/>
      <c r="AI27" s="45"/>
      <c r="AJ27" s="44"/>
      <c r="AK27" s="44">
        <v>16</v>
      </c>
      <c r="AL27" s="44">
        <v>17</v>
      </c>
      <c r="AM27" s="48">
        <v>18</v>
      </c>
      <c r="AN27" s="49">
        <v>19</v>
      </c>
    </row>
    <row r="28" spans="1:45" ht="15" customHeight="1">
      <c r="A28" s="161" t="s">
        <v>33</v>
      </c>
      <c r="B28" s="162"/>
      <c r="C28" s="162"/>
      <c r="D28" s="162"/>
      <c r="E28" s="162"/>
      <c r="F28" s="163"/>
      <c r="G28" s="50"/>
      <c r="H28" s="51"/>
      <c r="I28" s="51"/>
      <c r="J28" s="52"/>
      <c r="K28" s="53"/>
      <c r="L28" s="166"/>
      <c r="M28" s="145"/>
      <c r="N28" s="54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7"/>
      <c r="AC28" s="54"/>
      <c r="AD28" s="58"/>
      <c r="AE28" s="55"/>
      <c r="AF28" s="58"/>
      <c r="AG28" s="58"/>
      <c r="AH28" s="59"/>
      <c r="AI28" s="55"/>
      <c r="AJ28" s="56"/>
      <c r="AK28" s="56"/>
      <c r="AL28" s="60"/>
      <c r="AM28" s="61"/>
      <c r="AN28" s="49"/>
    </row>
    <row r="29" spans="1:45" ht="10.5" customHeight="1" thickBot="1">
      <c r="A29" s="167" t="s">
        <v>34</v>
      </c>
      <c r="B29" s="168"/>
      <c r="C29" s="168"/>
      <c r="D29" s="168"/>
      <c r="E29" s="168"/>
      <c r="F29" s="168"/>
      <c r="G29" s="50"/>
      <c r="H29" s="51"/>
      <c r="I29" s="51"/>
      <c r="J29" s="52"/>
      <c r="K29" s="53"/>
      <c r="L29" s="62">
        <v>0.2</v>
      </c>
      <c r="M29" s="63"/>
      <c r="N29" s="64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6"/>
      <c r="AE29" s="66"/>
      <c r="AF29" s="66"/>
      <c r="AG29" s="66"/>
      <c r="AH29" s="66"/>
      <c r="AI29" s="66"/>
      <c r="AJ29" s="63"/>
      <c r="AK29" s="66"/>
      <c r="AL29" s="53"/>
      <c r="AM29" s="67"/>
      <c r="AN29" s="49"/>
    </row>
    <row r="30" spans="1:45" ht="11.25" hidden="1" customHeight="1">
      <c r="G30" s="68"/>
      <c r="H30" s="1"/>
      <c r="I30" s="1"/>
      <c r="J30" s="69"/>
      <c r="K30" s="70"/>
      <c r="L30" s="71"/>
      <c r="M30" s="63"/>
      <c r="N30" s="66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6"/>
      <c r="AE30" s="66"/>
      <c r="AF30" s="66"/>
      <c r="AG30" s="66"/>
      <c r="AH30" s="66"/>
      <c r="AI30" s="66"/>
      <c r="AJ30" s="63"/>
      <c r="AK30" s="66"/>
      <c r="AL30" s="53"/>
      <c r="AM30" s="67"/>
      <c r="AN30" s="49"/>
    </row>
    <row r="31" spans="1:45" ht="19.5" customHeight="1" thickBot="1">
      <c r="A31" s="155" t="s">
        <v>35</v>
      </c>
      <c r="B31" s="150"/>
      <c r="C31" s="150"/>
      <c r="D31" s="150"/>
      <c r="E31" s="150"/>
      <c r="F31" s="151"/>
      <c r="G31" s="72">
        <v>60</v>
      </c>
      <c r="H31" s="73"/>
      <c r="I31" s="73"/>
      <c r="J31" s="74"/>
      <c r="K31" s="75" t="s">
        <v>36</v>
      </c>
      <c r="L31" s="76"/>
      <c r="M31" s="77">
        <v>0.06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8"/>
      <c r="AK31" s="75"/>
      <c r="AL31" s="79">
        <f t="shared" ref="AL31:AL44" si="0">SUM(M31:AK31)</f>
        <v>0.06</v>
      </c>
      <c r="AM31" s="89">
        <f>SUM(AL31*O19)</f>
        <v>1.68</v>
      </c>
      <c r="AN31" s="90">
        <f t="shared" ref="AN31:AN44" si="1">AM31*G31</f>
        <v>100.8</v>
      </c>
    </row>
    <row r="32" spans="1:45" s="80" customFormat="1" ht="0.6" customHeight="1" thickBot="1">
      <c r="A32" s="149" t="s">
        <v>37</v>
      </c>
      <c r="B32" s="150"/>
      <c r="C32" s="150"/>
      <c r="D32" s="150"/>
      <c r="E32" s="150"/>
      <c r="F32" s="151"/>
      <c r="G32" s="72">
        <v>65</v>
      </c>
      <c r="H32" s="73"/>
      <c r="I32" s="73"/>
      <c r="J32" s="74"/>
      <c r="K32" s="75" t="s">
        <v>36</v>
      </c>
      <c r="L32" s="76"/>
      <c r="M32" s="77"/>
      <c r="N32" s="7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9">
        <f t="shared" si="0"/>
        <v>0</v>
      </c>
      <c r="AM32" s="89">
        <f t="shared" ref="AM32:AM44" si="2">AL32*O$19</f>
        <v>0</v>
      </c>
      <c r="AN32" s="90">
        <f t="shared" si="1"/>
        <v>0</v>
      </c>
    </row>
    <row r="33" spans="1:45" s="80" customFormat="1" ht="22.5" customHeight="1">
      <c r="A33" s="152" t="s">
        <v>38</v>
      </c>
      <c r="B33" s="153"/>
      <c r="C33" s="153"/>
      <c r="D33" s="153"/>
      <c r="E33" s="153"/>
      <c r="F33" s="154"/>
      <c r="G33" s="82">
        <v>610</v>
      </c>
      <c r="H33" s="73"/>
      <c r="I33" s="73"/>
      <c r="J33" s="74"/>
      <c r="K33" s="75" t="s">
        <v>36</v>
      </c>
      <c r="L33" s="76">
        <v>0.03</v>
      </c>
      <c r="M33" s="77">
        <v>5.0000000000000001E-3</v>
      </c>
      <c r="N33" s="77"/>
      <c r="O33" s="77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9">
        <f t="shared" si="0"/>
        <v>5.0000000000000001E-3</v>
      </c>
      <c r="AM33" s="89">
        <f t="shared" si="2"/>
        <v>0.14000000000000001</v>
      </c>
      <c r="AN33" s="90">
        <f t="shared" si="1"/>
        <v>85.4</v>
      </c>
    </row>
    <row r="34" spans="1:45" s="80" customFormat="1" ht="22.5" customHeight="1">
      <c r="A34" s="152" t="s">
        <v>39</v>
      </c>
      <c r="B34" s="153"/>
      <c r="C34" s="153"/>
      <c r="D34" s="153"/>
      <c r="E34" s="153"/>
      <c r="F34" s="154"/>
      <c r="G34" s="83">
        <v>68</v>
      </c>
      <c r="H34" s="73"/>
      <c r="I34" s="73"/>
      <c r="J34" s="74"/>
      <c r="K34" s="75" t="s">
        <v>36</v>
      </c>
      <c r="L34" s="76"/>
      <c r="M34" s="77"/>
      <c r="N34" s="77">
        <v>0.01</v>
      </c>
      <c r="O34" s="7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7"/>
      <c r="AE34" s="75"/>
      <c r="AF34" s="75"/>
      <c r="AG34" s="75"/>
      <c r="AH34" s="75"/>
      <c r="AI34" s="75"/>
      <c r="AJ34" s="75"/>
      <c r="AK34" s="75"/>
      <c r="AL34" s="79">
        <f t="shared" si="0"/>
        <v>0.01</v>
      </c>
      <c r="AM34" s="89">
        <f t="shared" si="2"/>
        <v>0.28000000000000003</v>
      </c>
      <c r="AN34" s="90">
        <f t="shared" si="1"/>
        <v>19.040000000000003</v>
      </c>
    </row>
    <row r="35" spans="1:45" s="80" customFormat="1" ht="22.5" customHeight="1">
      <c r="A35" s="156" t="s">
        <v>29</v>
      </c>
      <c r="B35" s="157"/>
      <c r="C35" s="157"/>
      <c r="D35" s="157"/>
      <c r="E35" s="157"/>
      <c r="F35" s="158"/>
      <c r="G35" s="84">
        <v>600</v>
      </c>
      <c r="H35" s="73"/>
      <c r="I35" s="73"/>
      <c r="J35" s="74"/>
      <c r="K35" s="75" t="s">
        <v>36</v>
      </c>
      <c r="L35" s="76"/>
      <c r="M35" s="75"/>
      <c r="N35" s="77">
        <v>1E-3</v>
      </c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7"/>
      <c r="AE35" s="75"/>
      <c r="AF35" s="75"/>
      <c r="AG35" s="75"/>
      <c r="AH35" s="75"/>
      <c r="AI35" s="75"/>
      <c r="AJ35" s="75"/>
      <c r="AK35" s="75"/>
      <c r="AL35" s="79">
        <f t="shared" si="0"/>
        <v>1E-3</v>
      </c>
      <c r="AM35" s="89">
        <f t="shared" si="2"/>
        <v>2.8000000000000001E-2</v>
      </c>
      <c r="AN35" s="81">
        <f t="shared" si="1"/>
        <v>16.8</v>
      </c>
    </row>
    <row r="36" spans="1:45" s="80" customFormat="1" ht="22.5" customHeight="1">
      <c r="A36" s="156" t="s">
        <v>40</v>
      </c>
      <c r="B36" s="157"/>
      <c r="C36" s="157"/>
      <c r="D36" s="157"/>
      <c r="E36" s="157"/>
      <c r="F36" s="158"/>
      <c r="G36" s="85">
        <v>49</v>
      </c>
      <c r="H36" s="73"/>
      <c r="I36" s="73"/>
      <c r="J36" s="74"/>
      <c r="K36" s="75" t="s">
        <v>36</v>
      </c>
      <c r="L36" s="76">
        <v>4.0000000000000001E-3</v>
      </c>
      <c r="M36" s="75"/>
      <c r="N36" s="75"/>
      <c r="O36" s="77">
        <v>0.08</v>
      </c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9">
        <f t="shared" si="0"/>
        <v>0.08</v>
      </c>
      <c r="AM36" s="89">
        <f t="shared" si="2"/>
        <v>2.2400000000000002</v>
      </c>
      <c r="AN36" s="90">
        <f t="shared" si="1"/>
        <v>109.76</v>
      </c>
    </row>
    <row r="37" spans="1:45" s="80" customFormat="1" ht="0.6" customHeight="1">
      <c r="A37" s="156" t="s">
        <v>41</v>
      </c>
      <c r="B37" s="157"/>
      <c r="C37" s="157"/>
      <c r="D37" s="157"/>
      <c r="E37" s="157"/>
      <c r="F37" s="158"/>
      <c r="G37" s="84">
        <v>420</v>
      </c>
      <c r="H37" s="73"/>
      <c r="I37" s="73"/>
      <c r="J37" s="74"/>
      <c r="K37" s="75" t="s">
        <v>36</v>
      </c>
      <c r="L37" s="76"/>
      <c r="M37" s="75"/>
      <c r="N37" s="75"/>
      <c r="O37" s="7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9">
        <f t="shared" si="0"/>
        <v>0</v>
      </c>
      <c r="AM37" s="89">
        <f t="shared" si="2"/>
        <v>0</v>
      </c>
      <c r="AN37" s="90">
        <f t="shared" si="1"/>
        <v>0</v>
      </c>
    </row>
    <row r="38" spans="1:45" s="80" customFormat="1" ht="22.5" customHeight="1">
      <c r="A38" s="159" t="s">
        <v>43</v>
      </c>
      <c r="B38" s="157"/>
      <c r="C38" s="157"/>
      <c r="D38" s="157"/>
      <c r="E38" s="157"/>
      <c r="F38" s="158"/>
      <c r="G38" s="84">
        <v>230</v>
      </c>
      <c r="H38" s="73"/>
      <c r="I38" s="73"/>
      <c r="J38" s="74"/>
      <c r="K38" s="75" t="s">
        <v>36</v>
      </c>
      <c r="L38" s="76"/>
      <c r="M38" s="75">
        <v>5.0000000000000001E-3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7"/>
      <c r="AD38" s="75"/>
      <c r="AE38" s="75"/>
      <c r="AF38" s="75"/>
      <c r="AG38" s="75"/>
      <c r="AH38" s="75"/>
      <c r="AI38" s="75"/>
      <c r="AJ38" s="75"/>
      <c r="AK38" s="75"/>
      <c r="AL38" s="79">
        <f t="shared" si="0"/>
        <v>5.0000000000000001E-3</v>
      </c>
      <c r="AM38" s="89">
        <f t="shared" si="2"/>
        <v>0.14000000000000001</v>
      </c>
      <c r="AN38" s="90">
        <f t="shared" si="1"/>
        <v>32.200000000000003</v>
      </c>
    </row>
    <row r="39" spans="1:45" s="80" customFormat="1" ht="22.5" customHeight="1" thickBot="1">
      <c r="A39" s="159" t="s">
        <v>61</v>
      </c>
      <c r="B39" s="157"/>
      <c r="C39" s="157"/>
      <c r="D39" s="157"/>
      <c r="E39" s="157"/>
      <c r="F39" s="158"/>
      <c r="G39" s="84">
        <v>160</v>
      </c>
      <c r="H39" s="73"/>
      <c r="I39" s="73"/>
      <c r="J39" s="74"/>
      <c r="K39" s="75" t="s">
        <v>36</v>
      </c>
      <c r="L39" s="76"/>
      <c r="M39" s="77">
        <v>0.08</v>
      </c>
      <c r="N39" s="77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9">
        <f t="shared" si="0"/>
        <v>0.08</v>
      </c>
      <c r="AM39" s="89">
        <f t="shared" si="2"/>
        <v>2.2400000000000002</v>
      </c>
      <c r="AN39" s="90">
        <f t="shared" si="1"/>
        <v>358.40000000000003</v>
      </c>
    </row>
    <row r="40" spans="1:45" s="80" customFormat="1" ht="22.5" customHeight="1" thickBot="1">
      <c r="A40" s="160" t="s">
        <v>58</v>
      </c>
      <c r="B40" s="153"/>
      <c r="C40" s="153"/>
      <c r="D40" s="153"/>
      <c r="E40" s="153"/>
      <c r="F40" s="154"/>
      <c r="G40" s="83">
        <v>185</v>
      </c>
      <c r="H40" s="73"/>
      <c r="I40" s="73"/>
      <c r="J40" s="74"/>
      <c r="K40" s="75" t="s">
        <v>36</v>
      </c>
      <c r="L40" s="76"/>
      <c r="M40" s="77">
        <v>5.0000000000000001E-3</v>
      </c>
      <c r="N40" s="77"/>
      <c r="O40" s="7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9">
        <f t="shared" si="0"/>
        <v>5.0000000000000001E-3</v>
      </c>
      <c r="AM40" s="89">
        <f t="shared" si="2"/>
        <v>0.14000000000000001</v>
      </c>
      <c r="AN40" s="90">
        <f t="shared" si="1"/>
        <v>25.900000000000002</v>
      </c>
    </row>
    <row r="41" spans="1:45" s="80" customFormat="1" ht="22.5" customHeight="1" thickBot="1">
      <c r="A41" s="160" t="s">
        <v>42</v>
      </c>
      <c r="B41" s="153"/>
      <c r="C41" s="153"/>
      <c r="D41" s="153"/>
      <c r="E41" s="153"/>
      <c r="F41" s="154"/>
      <c r="G41" s="86">
        <v>45</v>
      </c>
      <c r="H41" s="73"/>
      <c r="I41" s="73"/>
      <c r="J41" s="74"/>
      <c r="K41" s="75" t="s">
        <v>36</v>
      </c>
      <c r="L41" s="76"/>
      <c r="M41" s="77">
        <v>0.01</v>
      </c>
      <c r="N41" s="77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9">
        <f t="shared" si="0"/>
        <v>0.01</v>
      </c>
      <c r="AM41" s="89">
        <f t="shared" si="2"/>
        <v>0.28000000000000003</v>
      </c>
      <c r="AN41" s="90">
        <f t="shared" si="1"/>
        <v>12.600000000000001</v>
      </c>
    </row>
    <row r="42" spans="1:45" s="80" customFormat="1" ht="22.5" customHeight="1" thickBot="1">
      <c r="A42" s="160" t="s">
        <v>59</v>
      </c>
      <c r="B42" s="153"/>
      <c r="C42" s="153"/>
      <c r="D42" s="153"/>
      <c r="E42" s="153"/>
      <c r="F42" s="154"/>
      <c r="G42" s="86">
        <v>60</v>
      </c>
      <c r="H42" s="73"/>
      <c r="I42" s="73"/>
      <c r="J42" s="74"/>
      <c r="K42" s="75" t="s">
        <v>36</v>
      </c>
      <c r="L42" s="76"/>
      <c r="M42" s="77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>
        <v>0.05</v>
      </c>
      <c r="AE42" s="75"/>
      <c r="AF42" s="75"/>
      <c r="AG42" s="75"/>
      <c r="AH42" s="75"/>
      <c r="AI42" s="75"/>
      <c r="AJ42" s="75"/>
      <c r="AK42" s="75"/>
      <c r="AL42" s="79">
        <f t="shared" si="0"/>
        <v>0.05</v>
      </c>
      <c r="AM42" s="89">
        <f t="shared" si="2"/>
        <v>1.4000000000000001</v>
      </c>
      <c r="AN42" s="90">
        <f t="shared" si="1"/>
        <v>84.000000000000014</v>
      </c>
      <c r="AO42" s="87"/>
      <c r="AP42" s="87"/>
      <c r="AQ42" s="87"/>
      <c r="AR42" s="87"/>
      <c r="AS42" s="87"/>
    </row>
    <row r="43" spans="1:45" s="80" customFormat="1" ht="21" customHeight="1" thickBot="1">
      <c r="A43" s="160" t="s">
        <v>54</v>
      </c>
      <c r="B43" s="153"/>
      <c r="C43" s="153"/>
      <c r="D43" s="153"/>
      <c r="E43" s="153"/>
      <c r="F43" s="154"/>
      <c r="G43" s="86">
        <v>12</v>
      </c>
      <c r="H43" s="73"/>
      <c r="I43" s="73"/>
      <c r="J43" s="74"/>
      <c r="K43" s="75" t="s">
        <v>36</v>
      </c>
      <c r="L43" s="92"/>
      <c r="M43" s="77">
        <v>5.0000000000000001E-3</v>
      </c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9">
        <f t="shared" ref="AL43" si="3">SUM(M43:AK43)</f>
        <v>5.0000000000000001E-3</v>
      </c>
      <c r="AM43" s="89">
        <f t="shared" ref="AM43" si="4">AL43*O$19</f>
        <v>0.14000000000000001</v>
      </c>
      <c r="AN43" s="90">
        <f t="shared" ref="AN43" si="5">AM43*G43</f>
        <v>1.6800000000000002</v>
      </c>
      <c r="AO43" s="87"/>
      <c r="AP43" s="87"/>
      <c r="AQ43" s="87"/>
      <c r="AR43" s="87"/>
      <c r="AS43" s="87"/>
    </row>
    <row r="44" spans="1:45" s="80" customFormat="1" ht="22.2" hidden="1" customHeight="1" thickBot="1">
      <c r="A44" s="160" t="s">
        <v>43</v>
      </c>
      <c r="B44" s="153"/>
      <c r="C44" s="153"/>
      <c r="D44" s="153"/>
      <c r="E44" s="153"/>
      <c r="F44" s="154"/>
      <c r="G44" s="86">
        <v>210</v>
      </c>
      <c r="H44" s="73"/>
      <c r="I44" s="73"/>
      <c r="J44" s="74"/>
      <c r="K44" s="75"/>
      <c r="L44" s="76"/>
      <c r="M44" s="77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9">
        <f t="shared" si="0"/>
        <v>0</v>
      </c>
      <c r="AM44" s="89">
        <f t="shared" si="2"/>
        <v>0</v>
      </c>
      <c r="AN44" s="90">
        <f t="shared" si="1"/>
        <v>0</v>
      </c>
      <c r="AO44" s="87"/>
      <c r="AP44" s="87"/>
      <c r="AQ44" s="87"/>
      <c r="AR44" s="87"/>
      <c r="AS44" s="87"/>
    </row>
    <row r="45" spans="1:45" s="80" customFormat="1" ht="22.5" customHeight="1" thickBot="1">
      <c r="A45" s="149" t="s">
        <v>44</v>
      </c>
      <c r="B45" s="150"/>
      <c r="C45" s="150"/>
      <c r="D45" s="150"/>
      <c r="E45" s="150"/>
      <c r="F45" s="151"/>
      <c r="G45" s="88"/>
      <c r="H45" s="73"/>
      <c r="I45" s="73"/>
      <c r="J45" s="74"/>
      <c r="K45" s="75"/>
      <c r="L45" s="76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9">
        <f>SUM(AL31:AL44)</f>
        <v>0.311</v>
      </c>
      <c r="AM45" s="79">
        <f>SUM(AM31:AM44)</f>
        <v>8.7080000000000002</v>
      </c>
      <c r="AN45" s="91">
        <f>SUM(AN31:AN44)</f>
        <v>846.58</v>
      </c>
    </row>
    <row r="46" spans="1:45" s="2" customFormat="1" ht="9" customHeight="1">
      <c r="AM46" s="3"/>
    </row>
    <row r="47" spans="1:45" s="2" customFormat="1" ht="9" customHeight="1">
      <c r="AM47" s="3"/>
    </row>
    <row r="48" spans="1:45" ht="11.25" customHeight="1">
      <c r="A48" s="2" t="s">
        <v>45</v>
      </c>
      <c r="B48" s="1"/>
      <c r="C48" s="2" t="s">
        <v>46</v>
      </c>
      <c r="D48" s="1"/>
      <c r="E48" s="1"/>
      <c r="F48" s="1"/>
      <c r="G48" s="1"/>
      <c r="H48" s="1"/>
      <c r="I48" s="1"/>
      <c r="J48" s="1"/>
      <c r="K48" s="2" t="s">
        <v>47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 t="s">
        <v>48</v>
      </c>
      <c r="AD48" s="2" t="s">
        <v>49</v>
      </c>
      <c r="AE48" s="2" t="s">
        <v>55</v>
      </c>
      <c r="AF48" s="1"/>
      <c r="AG48" s="1"/>
      <c r="AH48" s="2" t="s">
        <v>50</v>
      </c>
      <c r="AI48" s="1"/>
      <c r="AJ48" s="1" t="s">
        <v>56</v>
      </c>
      <c r="AK48" s="1"/>
      <c r="AL48" s="1"/>
      <c r="AM48" s="1"/>
    </row>
  </sheetData>
  <mergeCells count="70">
    <mergeCell ref="A28:F28"/>
    <mergeCell ref="L27:M27"/>
    <mergeCell ref="L28:M28"/>
    <mergeCell ref="A29:F29"/>
    <mergeCell ref="AG25:AG26"/>
    <mergeCell ref="A27:F27"/>
    <mergeCell ref="G27:J27"/>
    <mergeCell ref="AD25:AD26"/>
    <mergeCell ref="O25:O26"/>
    <mergeCell ref="A45:F45"/>
    <mergeCell ref="A33:F33"/>
    <mergeCell ref="A31:F31"/>
    <mergeCell ref="A32:F32"/>
    <mergeCell ref="A35:F35"/>
    <mergeCell ref="A36:F36"/>
    <mergeCell ref="A38:F38"/>
    <mergeCell ref="A34:F34"/>
    <mergeCell ref="A37:F37"/>
    <mergeCell ref="A43:F43"/>
    <mergeCell ref="A40:F40"/>
    <mergeCell ref="A42:F42"/>
    <mergeCell ref="A39:F39"/>
    <mergeCell ref="A41:F41"/>
    <mergeCell ref="A44:F44"/>
    <mergeCell ref="AL24:AM24"/>
    <mergeCell ref="AE25:AE26"/>
    <mergeCell ref="AF25:AF26"/>
    <mergeCell ref="AJ25:AJ26"/>
    <mergeCell ref="AK25:AK26"/>
    <mergeCell ref="AJ23:AK24"/>
    <mergeCell ref="AH25:AH26"/>
    <mergeCell ref="AI25:AI26"/>
    <mergeCell ref="M23:AI23"/>
    <mergeCell ref="AE9:AF9"/>
    <mergeCell ref="AN25:AN26"/>
    <mergeCell ref="AL25:AL26"/>
    <mergeCell ref="M19:N19"/>
    <mergeCell ref="O16:O17"/>
    <mergeCell ref="AC16:AC17"/>
    <mergeCell ref="AD16:AD17"/>
    <mergeCell ref="M16:N17"/>
    <mergeCell ref="M18:N18"/>
    <mergeCell ref="N25:N26"/>
    <mergeCell ref="I11:O11"/>
    <mergeCell ref="F12:AD12"/>
    <mergeCell ref="A13:H13"/>
    <mergeCell ref="I13:AD13"/>
    <mergeCell ref="AM25:AM26"/>
    <mergeCell ref="AL22:AM23"/>
    <mergeCell ref="H2:M2"/>
    <mergeCell ref="O2:AD2"/>
    <mergeCell ref="H3:M3"/>
    <mergeCell ref="O3:AD3"/>
    <mergeCell ref="D18:L18"/>
    <mergeCell ref="D17:L17"/>
    <mergeCell ref="A12:E12"/>
    <mergeCell ref="A14:H14"/>
    <mergeCell ref="I14:AD14"/>
    <mergeCell ref="A17:C17"/>
    <mergeCell ref="A16:L16"/>
    <mergeCell ref="A18:C18"/>
    <mergeCell ref="F11:H11"/>
    <mergeCell ref="A19:C19"/>
    <mergeCell ref="K22:K26"/>
    <mergeCell ref="G23:J26"/>
    <mergeCell ref="L25:M26"/>
    <mergeCell ref="A22:J22"/>
    <mergeCell ref="A23:F26"/>
    <mergeCell ref="M22:AK22"/>
    <mergeCell ref="AC25:AC26"/>
  </mergeCells>
  <pageMargins left="0.23622047244094491" right="0.23622047244094491" top="0.74803149606299213" bottom="0.74803149606299213" header="0.31496062992125984" footer="0.31496062992125984"/>
  <pageSetup paperSize="9" scale="57" orientation="landscape" useFirstPageNumber="1" r:id="rId1"/>
  <colBreaks count="1" manualBreakCount="1">
    <brk id="41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2021-12-05T20:51:16Z</cp:lastPrinted>
  <dcterms:modified xsi:type="dcterms:W3CDTF">2021-12-06T02:46:46Z</dcterms:modified>
</cp:coreProperties>
</file>